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4130" activeTab="0"/>
  </bookViews>
  <sheets>
    <sheet name="工事費内訳書" sheetId="1" r:id="rId1"/>
  </sheets>
  <definedNames>
    <definedName name="_xlnm.Print_Area" localSheetId="0">'工事費内訳書'!$A$1:$G$126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'工事費内訳書'!$G$126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'工事費内訳書'!$I$126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<sst xmlns="http://schemas.openxmlformats.org/spreadsheetml/2006/main" count="247" uniqueCount="126">
  <si>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</si>
  <si>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</si>
  <si>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</si>
  <si>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</si>
  <si>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</si>
  <si>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</si>
  <si>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</si>
  <si>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</si>
  <si>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</si>
  <si>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</si>
  <si>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</si>
  <si>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</si>
  <si>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</si>
  <si>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Ｒ１三林　復旧治山（Ｈ３０補正）　三好市茶園谷　渓間工事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</si>
  <si>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</si>
  <si>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</si>
  <si>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</si>
  <si>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</si>
  <si>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谷止工
</t>
  </si>
  <si>
    <t xml:space="preserve">コンクリート無筋構造物
BB18-8-40 W/C≦60% </t>
  </si>
  <si>
    <t>m3</t>
  </si>
  <si>
    <t xml:space="preserve">型枠工（治山ダム工）
</t>
  </si>
  <si>
    <t>㎡</t>
  </si>
  <si>
    <t xml:space="preserve">型枠工
</t>
  </si>
  <si>
    <t xml:space="preserve">木製残存型枠
</t>
  </si>
  <si>
    <t>円形型枠（紙製）
内径500mm 厚7.1mm 長4000mm</t>
  </si>
  <si>
    <t>本</t>
  </si>
  <si>
    <t>目地板設置工
目地板(瀝青繊維質板)t=10mm</t>
  </si>
  <si>
    <t xml:space="preserve">止型枠
</t>
  </si>
  <si>
    <t xml:space="preserve">止水板設置（塩化ビニール樹脂止水板）
</t>
  </si>
  <si>
    <t>ｍ</t>
  </si>
  <si>
    <t xml:space="preserve">水平打継目
SD345  D22  </t>
  </si>
  <si>
    <t xml:space="preserve">キャットウォーク
</t>
  </si>
  <si>
    <t>ネームプレート（ｱﾙﾐﾆｳﾑ軽合金鋳造製）
A型(横40cm×縦30cm×1cm)　堤名板用</t>
  </si>
  <si>
    <t>枚</t>
  </si>
  <si>
    <t xml:space="preserve">間詰工
</t>
  </si>
  <si>
    <t xml:space="preserve">コンクリート打設
BB18-8-40 W/C≦60% </t>
  </si>
  <si>
    <t xml:space="preserve">拾石積工（裏石積工）
</t>
  </si>
  <si>
    <t xml:space="preserve">土工
</t>
  </si>
  <si>
    <t>掘削　谷止工
礫質土</t>
  </si>
  <si>
    <t>掘削　谷止工
軟岩ⅠB</t>
  </si>
  <si>
    <t>土砂掘削面整形
礫質土</t>
  </si>
  <si>
    <t>岩盤掘削面整形・岩盤清掃
岩盤掘削面整形</t>
  </si>
  <si>
    <t xml:space="preserve">根株処分費
</t>
  </si>
  <si>
    <t>空m3</t>
  </si>
  <si>
    <t>根株運搬
L=13.3km</t>
  </si>
  <si>
    <t xml:space="preserve">仮設費
</t>
  </si>
  <si>
    <t>基</t>
  </si>
  <si>
    <t xml:space="preserve">ウインチベース架設・撤去
</t>
  </si>
  <si>
    <t xml:space="preserve">アンカー架設・撤去
</t>
  </si>
  <si>
    <t xml:space="preserve">元支柱施設賃料
</t>
  </si>
  <si>
    <t>箇所</t>
  </si>
  <si>
    <t>大型土のう工
製作・設置</t>
  </si>
  <si>
    <t>袋</t>
  </si>
  <si>
    <t>大型土のう工
撤去</t>
  </si>
  <si>
    <t xml:space="preserve">水替工
</t>
  </si>
  <si>
    <t>水替工
ポンプ口径100mm</t>
  </si>
  <si>
    <t>水替工
作業時排水</t>
  </si>
  <si>
    <t>日</t>
  </si>
  <si>
    <t xml:space="preserve">管理道開設
</t>
  </si>
  <si>
    <t xml:space="preserve">切土　礫質土
</t>
  </si>
  <si>
    <t>地山堀削工（床堀）
礫質土</t>
  </si>
  <si>
    <t xml:space="preserve">埋戻工
</t>
  </si>
  <si>
    <t>地山堀削工（切取）
礫質土</t>
  </si>
  <si>
    <t>堀削土積込　
礫質土</t>
  </si>
  <si>
    <t xml:space="preserve">切土　軟岩Ⅱ
</t>
  </si>
  <si>
    <t>地山堀削工（床堀）　
軟岩(Ⅱ)</t>
  </si>
  <si>
    <t xml:space="preserve">路面工
</t>
  </si>
  <si>
    <t>溶接金網敷設工
￠6.0×150×150</t>
  </si>
  <si>
    <t>kg</t>
  </si>
  <si>
    <t xml:space="preserve">擁壁工
</t>
  </si>
  <si>
    <t>硬質ポリ塩化ビニル管
薄肉管VU　経65　長4.0m</t>
  </si>
  <si>
    <t>個</t>
  </si>
  <si>
    <t xml:space="preserve">道路付属施設工
</t>
  </si>
  <si>
    <t xml:space="preserve">ガードレール設置工
</t>
  </si>
  <si>
    <t>ton</t>
  </si>
  <si>
    <t xml:space="preserve">仮設工
</t>
  </si>
  <si>
    <t xml:space="preserve">落石防護柵工
</t>
  </si>
  <si>
    <t xml:space="preserve">直接工事費(諸経費対象外)
</t>
  </si>
  <si>
    <t xml:space="preserve">標識設置工
</t>
  </si>
  <si>
    <t xml:space="preserve">山地災害危険地区周知看板設置工
</t>
  </si>
  <si>
    <t>標識板（標示板1枚　支柱1本）
400×500×2.0mm　支柱φ50.8×1800mm</t>
  </si>
  <si>
    <t>組</t>
  </si>
  <si>
    <t xml:space="preserve">間接工事費
</t>
  </si>
  <si>
    <t xml:space="preserve">共通仮設費
</t>
  </si>
  <si>
    <t xml:space="preserve">共通仮設費（率計上）
</t>
  </si>
  <si>
    <t xml:space="preserve">現場管理費
</t>
  </si>
  <si>
    <t xml:space="preserve">一般管理費等
</t>
  </si>
  <si>
    <t xml:space="preserve">工事価格
</t>
  </si>
  <si>
    <t xml:space="preserve"> 暗渠排水管
据付･撤去  径500mm</t>
  </si>
  <si>
    <t>大型ブレーカ堀削工（堀削のみ）　
軟岩(Ⅱ)</t>
  </si>
  <si>
    <t>堀削土取り除き　
軟岩（Ⅱ）</t>
  </si>
  <si>
    <t>堀削土積込　
軟岩（Ⅱ）</t>
  </si>
  <si>
    <t xml:space="preserve">捨土
</t>
  </si>
  <si>
    <t>運搬工
礫質土　L=11.3km</t>
  </si>
  <si>
    <t>運搬工
軟岩Ⅱ　L=11.3km</t>
  </si>
  <si>
    <t>運搬工
軟岩　L=11.3km</t>
  </si>
  <si>
    <t xml:space="preserve">残土処理工
</t>
  </si>
  <si>
    <t>残土処分費
三好市川崎西谷残土処理場</t>
  </si>
  <si>
    <t>残土処分費
三好市川崎西谷残土処理場</t>
  </si>
  <si>
    <t>コンクリート路面工
L=178.4m</t>
  </si>
  <si>
    <t xml:space="preserve">型枠工
</t>
  </si>
  <si>
    <t>目地板設置工
瀝青繊維質目地板 t=10mm</t>
  </si>
  <si>
    <t>路面工（コンクリート舗設）
厚さ15cm　18-8-40BB W/C≦60%</t>
  </si>
  <si>
    <t xml:space="preserve">擁壁工（コンクリート）
</t>
  </si>
  <si>
    <t>本体コンクリート打設　
18-8-40BB W/C≦60%</t>
  </si>
  <si>
    <t xml:space="preserve">養生工
</t>
  </si>
  <si>
    <t>基礎コンクリート打設　
18-8-40BB W/C≦60%</t>
  </si>
  <si>
    <t>型枠工</t>
  </si>
  <si>
    <t>目地板設置工
瀝青繊維質目地板 t=10mm</t>
  </si>
  <si>
    <t>水抜きフィルター
径65mm用</t>
  </si>
  <si>
    <t xml:space="preserve">擁壁工（コンクリート）
</t>
  </si>
  <si>
    <t>本体コンクリート打設　
18-8-40BB W/C≦60%</t>
  </si>
  <si>
    <t>みぞ形鋼
高100　幅50　厚5（mm）</t>
  </si>
  <si>
    <t xml:space="preserve">足場損料
</t>
  </si>
  <si>
    <t>足場損料</t>
  </si>
  <si>
    <t>補強鉄筋　
D13mm</t>
  </si>
  <si>
    <t>防護柵基礎コンクリート
18-8-40BB W/C≦60%</t>
  </si>
  <si>
    <t>大型土のう工
撤去</t>
  </si>
  <si>
    <t xml:space="preserve">処分費
</t>
  </si>
  <si>
    <t>運搬工
廃プラ　L=13.3km</t>
  </si>
  <si>
    <t xml:space="preserve">標識設置工
</t>
  </si>
  <si>
    <t>ガードレール　
直線部</t>
  </si>
  <si>
    <t>ガードレール　
曲線部</t>
  </si>
  <si>
    <t xml:space="preserve">ケーブルクレーン架設･撤去
</t>
  </si>
  <si>
    <t>箇所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</si>
</sst>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4" applyFont="1" applyProtection="1">
      <alignment/>
      <protection/>
    </xf>
    <xf numFmtId="176" fontId="5" fillId="0" borderId="0" xfId="64" applyNumberFormat="1" applyFont="1" applyFill="1" applyAlignment="1" applyProtection="1">
      <alignment horizontal="right" vertical="center"/>
      <protection/>
    </xf>
    <xf numFmtId="49" fontId="5" fillId="0" borderId="0" xfId="64" applyNumberFormat="1" applyFont="1" applyAlignment="1" applyProtection="1">
      <alignment horizontal="left" vertical="center"/>
      <protection/>
    </xf>
    <xf numFmtId="49" fontId="5" fillId="0" borderId="0" xfId="64" applyNumberFormat="1" applyFont="1" applyAlignment="1" applyProtection="1">
      <alignment horizontal="distributed" vertical="center"/>
      <protection/>
    </xf>
    <xf numFmtId="0" fontId="1" fillId="0" borderId="0" xfId="62" applyProtection="1">
      <alignment vertical="center"/>
      <protection/>
    </xf>
    <xf numFmtId="49" fontId="5" fillId="0" borderId="10" xfId="64" applyNumberFormat="1" applyFont="1" applyBorder="1" applyAlignment="1" applyProtection="1">
      <alignment horizontal="center" vertical="center"/>
      <protection/>
    </xf>
    <xf numFmtId="49" fontId="5" fillId="0" borderId="11" xfId="64" applyNumberFormat="1" applyFont="1" applyBorder="1" applyAlignment="1" applyProtection="1">
      <alignment horizontal="center" vertical="center"/>
      <protection/>
    </xf>
    <xf numFmtId="49" fontId="5" fillId="0" borderId="0" xfId="64" applyNumberFormat="1" applyFont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vertical="top"/>
      <protection/>
    </xf>
    <xf numFmtId="49" fontId="5" fillId="0" borderId="13" xfId="64" applyNumberFormat="1" applyFont="1" applyBorder="1" applyAlignment="1" applyProtection="1">
      <alignment vertical="top"/>
      <protection/>
    </xf>
    <xf numFmtId="49" fontId="5" fillId="0" borderId="14" xfId="64" applyNumberFormat="1" applyFont="1" applyBorder="1" applyAlignment="1" applyProtection="1">
      <alignment horizontal="center"/>
      <protection/>
    </xf>
    <xf numFmtId="0" fontId="5" fillId="0" borderId="14" xfId="64" applyNumberFormat="1" applyFont="1" applyBorder="1" applyAlignment="1" applyProtection="1">
      <alignment horizontal="center"/>
      <protection/>
    </xf>
    <xf numFmtId="177" fontId="5" fillId="0" borderId="15" xfId="64" applyNumberFormat="1" applyFont="1" applyBorder="1" applyAlignment="1" applyProtection="1">
      <alignment horizontal="right"/>
      <protection/>
    </xf>
    <xf numFmtId="177" fontId="5" fillId="0" borderId="0" xfId="64" applyNumberFormat="1" applyFont="1" applyAlignment="1" applyProtection="1">
      <alignment horizontal="center"/>
      <protection/>
    </xf>
    <xf numFmtId="49" fontId="5" fillId="0" borderId="16" xfId="63" applyNumberFormat="1" applyFont="1" applyBorder="1" applyAlignment="1">
      <alignment horizontal="center"/>
      <protection/>
    </xf>
    <xf numFmtId="178" fontId="5" fillId="0" borderId="16" xfId="63" applyNumberFormat="1" applyFont="1" applyBorder="1" applyAlignment="1">
      <alignment horizontal="center"/>
      <protection/>
    </xf>
    <xf numFmtId="177" fontId="5" fillId="0" borderId="17" xfId="64" applyNumberFormat="1" applyFont="1" applyBorder="1" applyAlignment="1" applyProtection="1">
      <alignment horizontal="right"/>
      <protection/>
    </xf>
    <xf numFmtId="49" fontId="5" fillId="0" borderId="18" xfId="64" applyNumberFormat="1" applyFont="1" applyBorder="1" applyAlignment="1" applyProtection="1">
      <alignment vertical="top" wrapText="1"/>
      <protection/>
    </xf>
    <xf numFmtId="177" fontId="5" fillId="33" borderId="15" xfId="64" applyNumberFormat="1" applyFont="1" applyFill="1" applyBorder="1" applyAlignment="1" applyProtection="1">
      <alignment horizontal="right"/>
      <protection locked="0"/>
    </xf>
    <xf numFmtId="49" fontId="5" fillId="0" borderId="14" xfId="64" applyNumberFormat="1" applyFont="1" applyFill="1" applyBorder="1" applyAlignment="1" applyProtection="1">
      <alignment horizontal="center"/>
      <protection/>
    </xf>
    <xf numFmtId="0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 horizontal="right"/>
      <protection/>
    </xf>
    <xf numFmtId="0" fontId="5" fillId="0" borderId="0" xfId="64" applyFont="1" applyFill="1" applyProtection="1">
      <alignment/>
      <protection/>
    </xf>
    <xf numFmtId="177" fontId="5" fillId="0" borderId="0" xfId="64" applyNumberFormat="1" applyFont="1" applyFill="1" applyAlignment="1" applyProtection="1">
      <alignment horizontal="center"/>
      <protection/>
    </xf>
    <xf numFmtId="49" fontId="5" fillId="0" borderId="19" xfId="64" applyNumberFormat="1" applyFont="1" applyBorder="1" applyAlignment="1" applyProtection="1">
      <alignment vertical="top" wrapText="1"/>
      <protection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49" fontId="5" fillId="0" borderId="20" xfId="64" applyNumberFormat="1" applyFont="1" applyBorder="1" applyAlignment="1" applyProtection="1">
      <alignment vertical="top" wrapText="1"/>
      <protection/>
    </xf>
    <xf numFmtId="49" fontId="5" fillId="0" borderId="19" xfId="64" applyNumberFormat="1" applyFont="1" applyFill="1" applyBorder="1" applyAlignment="1" applyProtection="1">
      <alignment vertical="top" wrapText="1"/>
      <protection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49" fontId="5" fillId="0" borderId="22" xfId="64" applyNumberFormat="1" applyFont="1" applyBorder="1" applyAlignment="1" applyProtection="1">
      <alignment vertical="top"/>
      <protection/>
    </xf>
    <xf numFmtId="49" fontId="5" fillId="0" borderId="23" xfId="64" applyNumberFormat="1" applyFont="1" applyBorder="1" applyAlignment="1" applyProtection="1">
      <alignment vertical="top"/>
      <protection/>
    </xf>
    <xf numFmtId="49" fontId="5" fillId="0" borderId="24" xfId="64" applyNumberFormat="1" applyFont="1" applyBorder="1" applyAlignment="1" applyProtection="1">
      <alignment vertical="top"/>
      <protection/>
    </xf>
    <xf numFmtId="49" fontId="5" fillId="0" borderId="25" xfId="64" applyNumberFormat="1" applyFont="1" applyBorder="1" applyAlignment="1" applyProtection="1">
      <alignment horizontal="center" vertical="center"/>
      <protection/>
    </xf>
    <xf numFmtId="49" fontId="5" fillId="0" borderId="26" xfId="64" applyNumberFormat="1" applyFont="1" applyBorder="1" applyAlignment="1" applyProtection="1">
      <alignment horizontal="center" vertical="center"/>
      <protection/>
    </xf>
    <xf numFmtId="49" fontId="5" fillId="0" borderId="27" xfId="64" applyNumberFormat="1" applyFont="1" applyBorder="1" applyAlignment="1" applyProtection="1">
      <alignment horizontal="center" vertical="center"/>
      <protection/>
    </xf>
    <xf numFmtId="49" fontId="5" fillId="33" borderId="0" xfId="64" applyNumberFormat="1" applyFont="1" applyFill="1" applyAlignment="1" applyProtection="1">
      <alignment horizontal="left" vertical="center"/>
      <protection locked="0"/>
    </xf>
    <xf numFmtId="49" fontId="6" fillId="0" borderId="0" xfId="64" applyNumberFormat="1" applyFont="1" applyAlignment="1" applyProtection="1">
      <alignment horizontal="center" vertical="top"/>
      <protection/>
    </xf>
    <xf numFmtId="49" fontId="5" fillId="0" borderId="0" xfId="64" applyNumberFormat="1" applyFont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75雛形" xfId="62"/>
    <cellStyle name="標準_75雛形_1" xfId="63"/>
    <cellStyle name="標準_内訳書サンプル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zoomScaleSheetLayoutView="100" zoomScalePageLayoutView="0" workbookViewId="0" topLeftCell="A40">
      <selection activeCell="K44" sqref="K44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9"/>
      <c r="G3" s="39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9"/>
      <c r="G4" s="39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9"/>
      <c r="G5" s="39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0" t="s">
        <v>3</v>
      </c>
      <c r="B7" s="40"/>
      <c r="C7" s="40"/>
      <c r="D7" s="40"/>
      <c r="E7" s="40"/>
      <c r="F7" s="40"/>
      <c r="G7" s="40"/>
      <c r="H7" s="2"/>
      <c r="I7" s="2"/>
      <c r="J7" s="2"/>
    </row>
    <row r="8" spans="1:10" ht="11.25" customHeight="1">
      <c r="A8" s="4" t="s">
        <v>4</v>
      </c>
      <c r="B8" s="41" t="s">
        <v>13</v>
      </c>
      <c r="C8" s="41"/>
      <c r="D8" s="41"/>
      <c r="E8" s="41"/>
      <c r="F8" s="41"/>
      <c r="G8" s="41"/>
      <c r="H8" s="2"/>
      <c r="I8" s="2"/>
      <c r="J8" s="2"/>
    </row>
    <row r="9" spans="1:10" ht="11.25" customHeight="1">
      <c r="A9" s="36" t="s">
        <v>5</v>
      </c>
      <c r="B9" s="37"/>
      <c r="C9" s="37"/>
      <c r="D9" s="38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+G11+G120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+G12+G114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+G13+G51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27"/>
      <c r="D13" s="28"/>
      <c r="E13" s="12" t="s">
        <v>15</v>
      </c>
      <c r="F13" s="13">
        <v>1</v>
      </c>
      <c r="G13" s="14">
        <f>+G14+G38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18</v>
      </c>
      <c r="D14" s="28"/>
      <c r="E14" s="12" t="s">
        <v>15</v>
      </c>
      <c r="F14" s="13">
        <v>1</v>
      </c>
      <c r="G14" s="14">
        <f>+G15+G27+G31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+G16+G17+G18+G19+G20+G21+G22+G23+G24+G25+G26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199.8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21</v>
      </c>
      <c r="E17" s="12" t="s">
        <v>22</v>
      </c>
      <c r="F17" s="13">
        <v>119.4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22</v>
      </c>
      <c r="F18" s="13">
        <v>8.5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24</v>
      </c>
      <c r="E19" s="12" t="s">
        <v>22</v>
      </c>
      <c r="F19" s="13">
        <v>61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25</v>
      </c>
      <c r="E20" s="12" t="s">
        <v>26</v>
      </c>
      <c r="F20" s="13">
        <v>2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27</v>
      </c>
      <c r="E21" s="12" t="s">
        <v>22</v>
      </c>
      <c r="F21" s="13">
        <v>10.3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28</v>
      </c>
      <c r="E22" s="12" t="s">
        <v>22</v>
      </c>
      <c r="F22" s="13">
        <v>10.3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29</v>
      </c>
      <c r="E23" s="12" t="s">
        <v>30</v>
      </c>
      <c r="F23" s="13">
        <v>4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31</v>
      </c>
      <c r="E24" s="12" t="s">
        <v>26</v>
      </c>
      <c r="F24" s="13">
        <v>126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32</v>
      </c>
      <c r="E25" s="12" t="s">
        <v>30</v>
      </c>
      <c r="F25" s="13">
        <v>99.6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33</v>
      </c>
      <c r="E26" s="12" t="s">
        <v>34</v>
      </c>
      <c r="F26" s="13">
        <v>1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35</v>
      </c>
      <c r="E27" s="12" t="s">
        <v>15</v>
      </c>
      <c r="F27" s="13">
        <v>1</v>
      </c>
      <c r="G27" s="14">
        <f>+G28+G29+G30</f>
        <v>0</v>
      </c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36</v>
      </c>
      <c r="E28" s="12" t="s">
        <v>20</v>
      </c>
      <c r="F28" s="13">
        <v>10.9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23</v>
      </c>
      <c r="E29" s="12" t="s">
        <v>22</v>
      </c>
      <c r="F29" s="13">
        <v>37.2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37</v>
      </c>
      <c r="E30" s="12" t="s">
        <v>22</v>
      </c>
      <c r="F30" s="13">
        <v>21.6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38</v>
      </c>
      <c r="E31" s="12" t="s">
        <v>15</v>
      </c>
      <c r="F31" s="13">
        <v>1</v>
      </c>
      <c r="G31" s="14">
        <f>+G32+G33+G34+G35+G36+G37</f>
        <v>0</v>
      </c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39</v>
      </c>
      <c r="E32" s="12" t="s">
        <v>20</v>
      </c>
      <c r="F32" s="13">
        <v>301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40</v>
      </c>
      <c r="E33" s="12" t="s">
        <v>20</v>
      </c>
      <c r="F33" s="13">
        <v>34.5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41</v>
      </c>
      <c r="E34" s="12" t="s">
        <v>22</v>
      </c>
      <c r="F34" s="13">
        <v>50.2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42</v>
      </c>
      <c r="E35" s="12" t="s">
        <v>22</v>
      </c>
      <c r="F35" s="13">
        <v>19.3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43</v>
      </c>
      <c r="E36" s="12" t="s">
        <v>44</v>
      </c>
      <c r="F36" s="13">
        <v>50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45</v>
      </c>
      <c r="E37" s="12" t="s">
        <v>20</v>
      </c>
      <c r="F37" s="13">
        <v>50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29" t="s">
        <v>46</v>
      </c>
      <c r="D38" s="28"/>
      <c r="E38" s="12" t="s">
        <v>15</v>
      </c>
      <c r="F38" s="13">
        <v>1</v>
      </c>
      <c r="G38" s="14">
        <f>+G39+G48</f>
        <v>0</v>
      </c>
      <c r="H38" s="2"/>
      <c r="I38" s="15">
        <v>29</v>
      </c>
      <c r="J38" s="15">
        <v>3</v>
      </c>
    </row>
    <row r="39" spans="1:10" ht="42" customHeight="1">
      <c r="A39" s="10"/>
      <c r="B39" s="11"/>
      <c r="C39" s="11"/>
      <c r="D39" s="19" t="s">
        <v>46</v>
      </c>
      <c r="E39" s="12" t="s">
        <v>15</v>
      </c>
      <c r="F39" s="13">
        <v>1</v>
      </c>
      <c r="G39" s="14">
        <f>+G40+G41+G42+G43+G44+G45+G46+G47</f>
        <v>0</v>
      </c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124</v>
      </c>
      <c r="E40" s="12" t="s">
        <v>47</v>
      </c>
      <c r="F40" s="13">
        <v>1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48</v>
      </c>
      <c r="E41" s="12" t="s">
        <v>47</v>
      </c>
      <c r="F41" s="13">
        <v>1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49</v>
      </c>
      <c r="E42" s="12" t="s">
        <v>47</v>
      </c>
      <c r="F42" s="13">
        <v>1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49</v>
      </c>
      <c r="E43" s="12" t="s">
        <v>47</v>
      </c>
      <c r="F43" s="13">
        <v>1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50</v>
      </c>
      <c r="E44" s="12" t="s">
        <v>125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89</v>
      </c>
      <c r="E45" s="12" t="s">
        <v>30</v>
      </c>
      <c r="F45" s="13">
        <v>60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52</v>
      </c>
      <c r="E46" s="12" t="s">
        <v>53</v>
      </c>
      <c r="F46" s="13">
        <v>5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54</v>
      </c>
      <c r="E47" s="12" t="s">
        <v>53</v>
      </c>
      <c r="F47" s="13">
        <v>5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55</v>
      </c>
      <c r="E48" s="12" t="s">
        <v>15</v>
      </c>
      <c r="F48" s="13">
        <v>1</v>
      </c>
      <c r="G48" s="14">
        <f>+G49+G50</f>
        <v>0</v>
      </c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56</v>
      </c>
      <c r="E49" s="12" t="s">
        <v>51</v>
      </c>
      <c r="F49" s="13">
        <v>1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57</v>
      </c>
      <c r="E50" s="12" t="s">
        <v>58</v>
      </c>
      <c r="F50" s="13">
        <v>17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29" t="s">
        <v>59</v>
      </c>
      <c r="C51" s="27"/>
      <c r="D51" s="28"/>
      <c r="E51" s="12" t="s">
        <v>15</v>
      </c>
      <c r="F51" s="13">
        <v>1</v>
      </c>
      <c r="G51" s="14">
        <f>+G52+G70+G77+G100+G108</f>
        <v>0</v>
      </c>
      <c r="H51" s="2"/>
      <c r="I51" s="15">
        <v>42</v>
      </c>
      <c r="J51" s="15">
        <v>2</v>
      </c>
    </row>
    <row r="52" spans="1:10" ht="42" customHeight="1">
      <c r="A52" s="10"/>
      <c r="B52" s="11"/>
      <c r="C52" s="29" t="s">
        <v>38</v>
      </c>
      <c r="D52" s="28"/>
      <c r="E52" s="12" t="s">
        <v>15</v>
      </c>
      <c r="F52" s="13">
        <v>1</v>
      </c>
      <c r="G52" s="14">
        <f>+G53+G58+G63+G67</f>
        <v>0</v>
      </c>
      <c r="H52" s="2"/>
      <c r="I52" s="15">
        <v>43</v>
      </c>
      <c r="J52" s="15">
        <v>3</v>
      </c>
    </row>
    <row r="53" spans="1:10" ht="42" customHeight="1">
      <c r="A53" s="10"/>
      <c r="B53" s="11"/>
      <c r="C53" s="11"/>
      <c r="D53" s="19" t="s">
        <v>60</v>
      </c>
      <c r="E53" s="12" t="s">
        <v>15</v>
      </c>
      <c r="F53" s="13">
        <v>1</v>
      </c>
      <c r="G53" s="14">
        <f>+G54+G55+G56+G57</f>
        <v>0</v>
      </c>
      <c r="H53" s="2"/>
      <c r="I53" s="15">
        <v>44</v>
      </c>
      <c r="J53" s="15">
        <v>4</v>
      </c>
    </row>
    <row r="54" spans="1:10" ht="42" customHeight="1">
      <c r="A54" s="10"/>
      <c r="B54" s="11"/>
      <c r="C54" s="11"/>
      <c r="D54" s="19" t="s">
        <v>61</v>
      </c>
      <c r="E54" s="12" t="s">
        <v>20</v>
      </c>
      <c r="F54" s="13">
        <v>17</v>
      </c>
      <c r="G54" s="20"/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19" t="s">
        <v>62</v>
      </c>
      <c r="E55" s="12" t="s">
        <v>20</v>
      </c>
      <c r="F55" s="13">
        <v>60</v>
      </c>
      <c r="G55" s="20"/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63</v>
      </c>
      <c r="E56" s="12" t="s">
        <v>20</v>
      </c>
      <c r="F56" s="13">
        <v>163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64</v>
      </c>
      <c r="E57" s="12" t="s">
        <v>20</v>
      </c>
      <c r="F57" s="13">
        <v>162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65</v>
      </c>
      <c r="E58" s="12" t="s">
        <v>15</v>
      </c>
      <c r="F58" s="13">
        <v>1</v>
      </c>
      <c r="G58" s="14">
        <f>+G59+G60+G61+G62</f>
        <v>0</v>
      </c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66</v>
      </c>
      <c r="E59" s="12" t="s">
        <v>20</v>
      </c>
      <c r="F59" s="13">
        <v>103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90</v>
      </c>
      <c r="E60" s="12" t="s">
        <v>20</v>
      </c>
      <c r="F60" s="13">
        <v>1349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91</v>
      </c>
      <c r="E61" s="12" t="s">
        <v>20</v>
      </c>
      <c r="F61" s="13">
        <v>54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92</v>
      </c>
      <c r="E62" s="12" t="s">
        <v>20</v>
      </c>
      <c r="F62" s="13">
        <v>1312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93</v>
      </c>
      <c r="E63" s="12" t="s">
        <v>15</v>
      </c>
      <c r="F63" s="13">
        <v>1</v>
      </c>
      <c r="G63" s="14">
        <f>+G64+G65+G66</f>
        <v>0</v>
      </c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94</v>
      </c>
      <c r="E64" s="12" t="s">
        <v>20</v>
      </c>
      <c r="F64" s="13">
        <v>162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95</v>
      </c>
      <c r="E65" s="12" t="s">
        <v>20</v>
      </c>
      <c r="F65" s="13">
        <v>1312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96</v>
      </c>
      <c r="E66" s="12" t="s">
        <v>20</v>
      </c>
      <c r="F66" s="13">
        <v>205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97</v>
      </c>
      <c r="E67" s="12" t="s">
        <v>15</v>
      </c>
      <c r="F67" s="13">
        <v>1</v>
      </c>
      <c r="G67" s="14">
        <f>+G68+G69</f>
        <v>0</v>
      </c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98</v>
      </c>
      <c r="E68" s="12" t="s">
        <v>20</v>
      </c>
      <c r="F68" s="13">
        <v>1474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99</v>
      </c>
      <c r="E69" s="12" t="s">
        <v>20</v>
      </c>
      <c r="F69" s="13">
        <v>205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29" t="s">
        <v>67</v>
      </c>
      <c r="D70" s="28"/>
      <c r="E70" s="12" t="s">
        <v>15</v>
      </c>
      <c r="F70" s="13">
        <v>1</v>
      </c>
      <c r="G70" s="14">
        <f>+G71</f>
        <v>0</v>
      </c>
      <c r="H70" s="2"/>
      <c r="I70" s="15">
        <v>61</v>
      </c>
      <c r="J70" s="15">
        <v>3</v>
      </c>
    </row>
    <row r="71" spans="1:10" ht="42" customHeight="1">
      <c r="A71" s="10"/>
      <c r="B71" s="11"/>
      <c r="C71" s="11"/>
      <c r="D71" s="19" t="s">
        <v>100</v>
      </c>
      <c r="E71" s="12" t="s">
        <v>15</v>
      </c>
      <c r="F71" s="13">
        <v>1</v>
      </c>
      <c r="G71" s="14">
        <f>+G72+G73+G74+G75+G76</f>
        <v>0</v>
      </c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103</v>
      </c>
      <c r="E72" s="12" t="s">
        <v>22</v>
      </c>
      <c r="F72" s="13">
        <v>569.8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68</v>
      </c>
      <c r="E73" s="12" t="s">
        <v>22</v>
      </c>
      <c r="F73" s="13">
        <v>524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101</v>
      </c>
      <c r="E74" s="12" t="s">
        <v>22</v>
      </c>
      <c r="F74" s="13">
        <v>1.4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113</v>
      </c>
      <c r="E75" s="12" t="s">
        <v>69</v>
      </c>
      <c r="F75" s="13">
        <v>334.8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102</v>
      </c>
      <c r="E76" s="12" t="s">
        <v>22</v>
      </c>
      <c r="F76" s="13">
        <v>10.4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29" t="s">
        <v>70</v>
      </c>
      <c r="D77" s="28"/>
      <c r="E77" s="12" t="s">
        <v>15</v>
      </c>
      <c r="F77" s="13">
        <v>1</v>
      </c>
      <c r="G77" s="14">
        <f>+G78+G89</f>
        <v>0</v>
      </c>
      <c r="H77" s="2"/>
      <c r="I77" s="15">
        <v>68</v>
      </c>
      <c r="J77" s="15">
        <v>3</v>
      </c>
    </row>
    <row r="78" spans="1:10" ht="42" customHeight="1">
      <c r="A78" s="10"/>
      <c r="B78" s="11"/>
      <c r="C78" s="11"/>
      <c r="D78" s="19" t="s">
        <v>104</v>
      </c>
      <c r="E78" s="12" t="s">
        <v>15</v>
      </c>
      <c r="F78" s="13">
        <v>1</v>
      </c>
      <c r="G78" s="14">
        <f>+G79+G80+G81+G82+G83+G84+G85+G86+G87+G88</f>
        <v>0</v>
      </c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105</v>
      </c>
      <c r="E79" s="12" t="s">
        <v>20</v>
      </c>
      <c r="F79" s="13">
        <v>16.1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11"/>
      <c r="C80" s="11"/>
      <c r="D80" s="19" t="s">
        <v>106</v>
      </c>
      <c r="E80" s="12" t="s">
        <v>20</v>
      </c>
      <c r="F80" s="13">
        <v>16.1</v>
      </c>
      <c r="G80" s="20"/>
      <c r="H80" s="2"/>
      <c r="I80" s="15">
        <v>71</v>
      </c>
      <c r="J80" s="15">
        <v>4</v>
      </c>
    </row>
    <row r="81" spans="1:10" ht="42" customHeight="1">
      <c r="A81" s="10"/>
      <c r="B81" s="11"/>
      <c r="C81" s="11"/>
      <c r="D81" s="19" t="s">
        <v>101</v>
      </c>
      <c r="E81" s="12" t="s">
        <v>22</v>
      </c>
      <c r="F81" s="13">
        <v>47.8</v>
      </c>
      <c r="G81" s="20"/>
      <c r="H81" s="2"/>
      <c r="I81" s="15">
        <v>72</v>
      </c>
      <c r="J81" s="15">
        <v>4</v>
      </c>
    </row>
    <row r="82" spans="1:10" ht="42" customHeight="1">
      <c r="A82" s="10"/>
      <c r="B82" s="11"/>
      <c r="C82" s="11"/>
      <c r="D82" s="19" t="s">
        <v>107</v>
      </c>
      <c r="E82" s="12" t="s">
        <v>20</v>
      </c>
      <c r="F82" s="13">
        <v>4.6</v>
      </c>
      <c r="G82" s="20"/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106</v>
      </c>
      <c r="E83" s="12" t="s">
        <v>20</v>
      </c>
      <c r="F83" s="13">
        <v>4.6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108</v>
      </c>
      <c r="E84" s="12" t="s">
        <v>22</v>
      </c>
      <c r="F84" s="13">
        <v>3.8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114</v>
      </c>
      <c r="E85" s="12" t="s">
        <v>30</v>
      </c>
      <c r="F85" s="13">
        <v>9.5</v>
      </c>
      <c r="G85" s="20"/>
      <c r="H85" s="2"/>
      <c r="I85" s="15">
        <v>76</v>
      </c>
      <c r="J85" s="15">
        <v>4</v>
      </c>
    </row>
    <row r="86" spans="1:10" ht="42" customHeight="1">
      <c r="A86" s="10"/>
      <c r="B86" s="11"/>
      <c r="C86" s="11"/>
      <c r="D86" s="19" t="s">
        <v>109</v>
      </c>
      <c r="E86" s="12" t="s">
        <v>22</v>
      </c>
      <c r="F86" s="13">
        <v>2.2</v>
      </c>
      <c r="G86" s="20"/>
      <c r="H86" s="2"/>
      <c r="I86" s="15">
        <v>77</v>
      </c>
      <c r="J86" s="15">
        <v>4</v>
      </c>
    </row>
    <row r="87" spans="1:10" ht="42" customHeight="1">
      <c r="A87" s="10"/>
      <c r="B87" s="11"/>
      <c r="C87" s="11"/>
      <c r="D87" s="19" t="s">
        <v>71</v>
      </c>
      <c r="E87" s="12" t="s">
        <v>26</v>
      </c>
      <c r="F87" s="13">
        <v>2.1</v>
      </c>
      <c r="G87" s="20"/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110</v>
      </c>
      <c r="E88" s="12" t="s">
        <v>72</v>
      </c>
      <c r="F88" s="13">
        <v>12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111</v>
      </c>
      <c r="E89" s="12" t="s">
        <v>15</v>
      </c>
      <c r="F89" s="13">
        <v>1</v>
      </c>
      <c r="G89" s="14">
        <f>+G90+G91+G92+G93+G94+G95+G96+G97+G98+G99</f>
        <v>0</v>
      </c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112</v>
      </c>
      <c r="E90" s="12" t="s">
        <v>20</v>
      </c>
      <c r="F90" s="13">
        <v>17.2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19" t="s">
        <v>106</v>
      </c>
      <c r="E91" s="12" t="s">
        <v>20</v>
      </c>
      <c r="F91" s="13">
        <v>17.2</v>
      </c>
      <c r="G91" s="20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19" t="s">
        <v>108</v>
      </c>
      <c r="E92" s="12" t="s">
        <v>22</v>
      </c>
      <c r="F92" s="13">
        <v>57.2</v>
      </c>
      <c r="G92" s="20"/>
      <c r="H92" s="2"/>
      <c r="I92" s="15">
        <v>83</v>
      </c>
      <c r="J92" s="15">
        <v>4</v>
      </c>
    </row>
    <row r="93" spans="1:10" ht="42" customHeight="1">
      <c r="A93" s="10"/>
      <c r="B93" s="11"/>
      <c r="C93" s="11"/>
      <c r="D93" s="19" t="s">
        <v>107</v>
      </c>
      <c r="E93" s="12" t="s">
        <v>20</v>
      </c>
      <c r="F93" s="13">
        <v>5.4</v>
      </c>
      <c r="G93" s="20"/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19" t="s">
        <v>106</v>
      </c>
      <c r="E94" s="12" t="s">
        <v>20</v>
      </c>
      <c r="F94" s="13">
        <v>5.4</v>
      </c>
      <c r="G94" s="20"/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19" t="s">
        <v>108</v>
      </c>
      <c r="E95" s="12" t="s">
        <v>22</v>
      </c>
      <c r="F95" s="13">
        <v>4.8</v>
      </c>
      <c r="G95" s="20"/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19" t="s">
        <v>115</v>
      </c>
      <c r="E96" s="12" t="s">
        <v>30</v>
      </c>
      <c r="F96" s="13">
        <v>14</v>
      </c>
      <c r="G96" s="20"/>
      <c r="H96" s="2"/>
      <c r="I96" s="15">
        <v>87</v>
      </c>
      <c r="J96" s="15">
        <v>4</v>
      </c>
    </row>
    <row r="97" spans="1:10" ht="42" customHeight="1">
      <c r="A97" s="10"/>
      <c r="B97" s="11"/>
      <c r="C97" s="11"/>
      <c r="D97" s="19" t="s">
        <v>109</v>
      </c>
      <c r="E97" s="12" t="s">
        <v>22</v>
      </c>
      <c r="F97" s="13">
        <v>1.7</v>
      </c>
      <c r="G97" s="20"/>
      <c r="H97" s="2"/>
      <c r="I97" s="15">
        <v>88</v>
      </c>
      <c r="J97" s="15">
        <v>4</v>
      </c>
    </row>
    <row r="98" spans="1:10" ht="42" customHeight="1">
      <c r="A98" s="10"/>
      <c r="B98" s="11"/>
      <c r="C98" s="11"/>
      <c r="D98" s="19" t="s">
        <v>71</v>
      </c>
      <c r="E98" s="12" t="s">
        <v>26</v>
      </c>
      <c r="F98" s="13">
        <v>2.2</v>
      </c>
      <c r="G98" s="20"/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19" t="s">
        <v>110</v>
      </c>
      <c r="E99" s="12" t="s">
        <v>72</v>
      </c>
      <c r="F99" s="13">
        <v>14</v>
      </c>
      <c r="G99" s="20"/>
      <c r="H99" s="2"/>
      <c r="I99" s="15">
        <v>90</v>
      </c>
      <c r="J99" s="15">
        <v>4</v>
      </c>
    </row>
    <row r="100" spans="1:10" ht="42" customHeight="1">
      <c r="A100" s="10"/>
      <c r="B100" s="11"/>
      <c r="C100" s="29" t="s">
        <v>73</v>
      </c>
      <c r="D100" s="28"/>
      <c r="E100" s="12" t="s">
        <v>15</v>
      </c>
      <c r="F100" s="13">
        <v>1</v>
      </c>
      <c r="G100" s="14">
        <f>+G101</f>
        <v>0</v>
      </c>
      <c r="H100" s="2"/>
      <c r="I100" s="15">
        <v>91</v>
      </c>
      <c r="J100" s="15">
        <v>3</v>
      </c>
    </row>
    <row r="101" spans="1:10" ht="42" customHeight="1">
      <c r="A101" s="10"/>
      <c r="B101" s="11"/>
      <c r="C101" s="11"/>
      <c r="D101" s="19" t="s">
        <v>74</v>
      </c>
      <c r="E101" s="12" t="s">
        <v>15</v>
      </c>
      <c r="F101" s="13">
        <v>1</v>
      </c>
      <c r="G101" s="14">
        <f>+G102+G103+G104+G105+G106+G107</f>
        <v>0</v>
      </c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19" t="s">
        <v>122</v>
      </c>
      <c r="E102" s="12" t="s">
        <v>30</v>
      </c>
      <c r="F102" s="13">
        <v>43</v>
      </c>
      <c r="G102" s="20"/>
      <c r="H102" s="2"/>
      <c r="I102" s="15">
        <v>93</v>
      </c>
      <c r="J102" s="15">
        <v>4</v>
      </c>
    </row>
    <row r="103" spans="1:10" ht="42" customHeight="1">
      <c r="A103" s="10"/>
      <c r="B103" s="11"/>
      <c r="C103" s="11"/>
      <c r="D103" s="19" t="s">
        <v>123</v>
      </c>
      <c r="E103" s="12" t="s">
        <v>30</v>
      </c>
      <c r="F103" s="13">
        <v>27.9</v>
      </c>
      <c r="G103" s="20"/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19" t="s">
        <v>116</v>
      </c>
      <c r="E104" s="12" t="s">
        <v>75</v>
      </c>
      <c r="F104" s="13">
        <v>0.1</v>
      </c>
      <c r="G104" s="20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11"/>
      <c r="D105" s="19" t="s">
        <v>117</v>
      </c>
      <c r="E105" s="12" t="s">
        <v>20</v>
      </c>
      <c r="F105" s="13">
        <v>9</v>
      </c>
      <c r="G105" s="20"/>
      <c r="H105" s="2"/>
      <c r="I105" s="15">
        <v>96</v>
      </c>
      <c r="J105" s="15">
        <v>4</v>
      </c>
    </row>
    <row r="106" spans="1:10" ht="42" customHeight="1">
      <c r="A106" s="10"/>
      <c r="B106" s="11"/>
      <c r="C106" s="11"/>
      <c r="D106" s="19" t="s">
        <v>108</v>
      </c>
      <c r="E106" s="12" t="s">
        <v>22</v>
      </c>
      <c r="F106" s="13">
        <v>45</v>
      </c>
      <c r="G106" s="20"/>
      <c r="H106" s="2"/>
      <c r="I106" s="15">
        <v>97</v>
      </c>
      <c r="J106" s="15">
        <v>4</v>
      </c>
    </row>
    <row r="107" spans="1:10" ht="42" customHeight="1">
      <c r="A107" s="10"/>
      <c r="B107" s="11"/>
      <c r="C107" s="11"/>
      <c r="D107" s="19" t="s">
        <v>109</v>
      </c>
      <c r="E107" s="12" t="s">
        <v>22</v>
      </c>
      <c r="F107" s="13">
        <v>0.6</v>
      </c>
      <c r="G107" s="20"/>
      <c r="H107" s="2"/>
      <c r="I107" s="15">
        <v>98</v>
      </c>
      <c r="J107" s="15">
        <v>4</v>
      </c>
    </row>
    <row r="108" spans="1:10" ht="42" customHeight="1">
      <c r="A108" s="10"/>
      <c r="B108" s="11"/>
      <c r="C108" s="29" t="s">
        <v>76</v>
      </c>
      <c r="D108" s="28"/>
      <c r="E108" s="12" t="s">
        <v>15</v>
      </c>
      <c r="F108" s="13">
        <v>1</v>
      </c>
      <c r="G108" s="14">
        <f>+G109</f>
        <v>0</v>
      </c>
      <c r="H108" s="2"/>
      <c r="I108" s="15">
        <v>99</v>
      </c>
      <c r="J108" s="15">
        <v>3</v>
      </c>
    </row>
    <row r="109" spans="1:10" ht="42" customHeight="1">
      <c r="A109" s="10"/>
      <c r="B109" s="11"/>
      <c r="C109" s="11"/>
      <c r="D109" s="19" t="s">
        <v>76</v>
      </c>
      <c r="E109" s="12" t="s">
        <v>15</v>
      </c>
      <c r="F109" s="13">
        <v>1</v>
      </c>
      <c r="G109" s="14">
        <f>+G110+G111+G112+G113</f>
        <v>0</v>
      </c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19" t="s">
        <v>77</v>
      </c>
      <c r="E110" s="12" t="s">
        <v>30</v>
      </c>
      <c r="F110" s="13">
        <v>178</v>
      </c>
      <c r="G110" s="20"/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11"/>
      <c r="D111" s="19" t="s">
        <v>118</v>
      </c>
      <c r="E111" s="12" t="s">
        <v>53</v>
      </c>
      <c r="F111" s="13">
        <v>256</v>
      </c>
      <c r="G111" s="20"/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19" t="s">
        <v>119</v>
      </c>
      <c r="E112" s="12" t="s">
        <v>20</v>
      </c>
      <c r="F112" s="13">
        <v>3</v>
      </c>
      <c r="G112" s="20"/>
      <c r="H112" s="2"/>
      <c r="I112" s="15">
        <v>103</v>
      </c>
      <c r="J112" s="15">
        <v>4</v>
      </c>
    </row>
    <row r="113" spans="1:10" ht="42" customHeight="1">
      <c r="A113" s="10"/>
      <c r="B113" s="11"/>
      <c r="C113" s="11"/>
      <c r="D113" s="19" t="s">
        <v>120</v>
      </c>
      <c r="E113" s="12" t="s">
        <v>20</v>
      </c>
      <c r="F113" s="13">
        <v>3</v>
      </c>
      <c r="G113" s="20"/>
      <c r="H113" s="2"/>
      <c r="I113" s="15">
        <v>104</v>
      </c>
      <c r="J113" s="15">
        <v>4</v>
      </c>
    </row>
    <row r="114" spans="1:10" ht="42" customHeight="1">
      <c r="A114" s="26" t="s">
        <v>78</v>
      </c>
      <c r="B114" s="27"/>
      <c r="C114" s="27"/>
      <c r="D114" s="28"/>
      <c r="E114" s="12" t="s">
        <v>15</v>
      </c>
      <c r="F114" s="13">
        <v>1</v>
      </c>
      <c r="G114" s="14">
        <f>+G115</f>
        <v>0</v>
      </c>
      <c r="H114" s="2"/>
      <c r="I114" s="15">
        <v>105</v>
      </c>
      <c r="J114" s="15">
        <v>1</v>
      </c>
    </row>
    <row r="115" spans="1:10" ht="42" customHeight="1">
      <c r="A115" s="10"/>
      <c r="B115" s="29" t="s">
        <v>79</v>
      </c>
      <c r="C115" s="27"/>
      <c r="D115" s="28"/>
      <c r="E115" s="12" t="s">
        <v>15</v>
      </c>
      <c r="F115" s="13">
        <v>1</v>
      </c>
      <c r="G115" s="14">
        <f>+G116</f>
        <v>0</v>
      </c>
      <c r="H115" s="2"/>
      <c r="I115" s="15">
        <v>106</v>
      </c>
      <c r="J115" s="15">
        <v>2</v>
      </c>
    </row>
    <row r="116" spans="1:10" ht="42" customHeight="1">
      <c r="A116" s="10"/>
      <c r="B116" s="11"/>
      <c r="C116" s="29" t="s">
        <v>79</v>
      </c>
      <c r="D116" s="28"/>
      <c r="E116" s="12" t="s">
        <v>15</v>
      </c>
      <c r="F116" s="13">
        <v>1</v>
      </c>
      <c r="G116" s="14">
        <f>+G117</f>
        <v>0</v>
      </c>
      <c r="H116" s="2"/>
      <c r="I116" s="15">
        <v>107</v>
      </c>
      <c r="J116" s="15">
        <v>3</v>
      </c>
    </row>
    <row r="117" spans="1:10" ht="42" customHeight="1">
      <c r="A117" s="10"/>
      <c r="B117" s="11"/>
      <c r="C117" s="11"/>
      <c r="D117" s="19" t="s">
        <v>80</v>
      </c>
      <c r="E117" s="12" t="s">
        <v>15</v>
      </c>
      <c r="F117" s="13">
        <v>1</v>
      </c>
      <c r="G117" s="14">
        <f>+G118+G119</f>
        <v>0</v>
      </c>
      <c r="H117" s="2"/>
      <c r="I117" s="15">
        <v>108</v>
      </c>
      <c r="J117" s="15">
        <v>4</v>
      </c>
    </row>
    <row r="118" spans="1:10" ht="42" customHeight="1">
      <c r="A118" s="10"/>
      <c r="B118" s="11"/>
      <c r="C118" s="11"/>
      <c r="D118" s="19" t="s">
        <v>121</v>
      </c>
      <c r="E118" s="12" t="s">
        <v>47</v>
      </c>
      <c r="F118" s="13">
        <v>1</v>
      </c>
      <c r="G118" s="20"/>
      <c r="H118" s="2"/>
      <c r="I118" s="15">
        <v>109</v>
      </c>
      <c r="J118" s="15">
        <v>4</v>
      </c>
    </row>
    <row r="119" spans="1:10" ht="42" customHeight="1">
      <c r="A119" s="10"/>
      <c r="B119" s="11"/>
      <c r="C119" s="11"/>
      <c r="D119" s="19" t="s">
        <v>81</v>
      </c>
      <c r="E119" s="12" t="s">
        <v>82</v>
      </c>
      <c r="F119" s="13">
        <v>1</v>
      </c>
      <c r="G119" s="20"/>
      <c r="H119" s="2"/>
      <c r="I119" s="15">
        <v>110</v>
      </c>
      <c r="J119" s="15">
        <v>4</v>
      </c>
    </row>
    <row r="120" spans="1:10" ht="42" customHeight="1">
      <c r="A120" s="26" t="s">
        <v>83</v>
      </c>
      <c r="B120" s="27"/>
      <c r="C120" s="27"/>
      <c r="D120" s="28"/>
      <c r="E120" s="12" t="s">
        <v>15</v>
      </c>
      <c r="F120" s="13">
        <v>1</v>
      </c>
      <c r="G120" s="14">
        <f>+G121+G123</f>
        <v>0</v>
      </c>
      <c r="H120" s="2"/>
      <c r="I120" s="15">
        <v>111</v>
      </c>
      <c r="J120" s="15"/>
    </row>
    <row r="121" spans="1:10" ht="42" customHeight="1">
      <c r="A121" s="26" t="s">
        <v>84</v>
      </c>
      <c r="B121" s="27"/>
      <c r="C121" s="27"/>
      <c r="D121" s="28"/>
      <c r="E121" s="12" t="s">
        <v>15</v>
      </c>
      <c r="F121" s="13">
        <v>1</v>
      </c>
      <c r="G121" s="14">
        <f>+G122</f>
        <v>0</v>
      </c>
      <c r="H121" s="2"/>
      <c r="I121" s="15">
        <v>112</v>
      </c>
      <c r="J121" s="15">
        <v>200</v>
      </c>
    </row>
    <row r="122" spans="1:10" ht="42" customHeight="1">
      <c r="A122" s="26" t="s">
        <v>85</v>
      </c>
      <c r="B122" s="27"/>
      <c r="C122" s="27"/>
      <c r="D122" s="28"/>
      <c r="E122" s="12" t="s">
        <v>15</v>
      </c>
      <c r="F122" s="13">
        <v>1</v>
      </c>
      <c r="G122" s="20"/>
      <c r="H122" s="2"/>
      <c r="I122" s="15">
        <v>113</v>
      </c>
      <c r="J122" s="15"/>
    </row>
    <row r="123" spans="1:10" ht="42" customHeight="1">
      <c r="A123" s="26" t="s">
        <v>86</v>
      </c>
      <c r="B123" s="27"/>
      <c r="C123" s="27"/>
      <c r="D123" s="28"/>
      <c r="E123" s="12" t="s">
        <v>15</v>
      </c>
      <c r="F123" s="13">
        <v>1</v>
      </c>
      <c r="G123" s="20"/>
      <c r="H123" s="2"/>
      <c r="I123" s="15">
        <v>114</v>
      </c>
      <c r="J123" s="15">
        <v>210</v>
      </c>
    </row>
    <row r="124" spans="1:10" ht="42" customHeight="1">
      <c r="A124" s="26" t="s">
        <v>87</v>
      </c>
      <c r="B124" s="27"/>
      <c r="C124" s="27"/>
      <c r="D124" s="28"/>
      <c r="E124" s="12" t="s">
        <v>15</v>
      </c>
      <c r="F124" s="13">
        <v>1</v>
      </c>
      <c r="G124" s="20"/>
      <c r="H124" s="2"/>
      <c r="I124" s="15">
        <v>115</v>
      </c>
      <c r="J124" s="15">
        <v>220</v>
      </c>
    </row>
    <row r="125" spans="1:10" ht="42" customHeight="1">
      <c r="A125" s="30" t="s">
        <v>88</v>
      </c>
      <c r="B125" s="31"/>
      <c r="C125" s="31"/>
      <c r="D125" s="32"/>
      <c r="E125" s="21" t="s">
        <v>15</v>
      </c>
      <c r="F125" s="22">
        <v>1</v>
      </c>
      <c r="G125" s="23">
        <f>+G10+G124</f>
        <v>0</v>
      </c>
      <c r="H125" s="24"/>
      <c r="I125" s="25">
        <v>116</v>
      </c>
      <c r="J125" s="25">
        <v>30</v>
      </c>
    </row>
    <row r="126" spans="1:10" ht="42" customHeight="1">
      <c r="A126" s="33" t="s">
        <v>11</v>
      </c>
      <c r="B126" s="34"/>
      <c r="C126" s="34"/>
      <c r="D126" s="35"/>
      <c r="E126" s="16" t="s">
        <v>12</v>
      </c>
      <c r="F126" s="17" t="s">
        <v>12</v>
      </c>
      <c r="G126" s="18">
        <f>G125</f>
        <v>0</v>
      </c>
      <c r="I126" s="15">
        <v>117</v>
      </c>
      <c r="J126" s="15">
        <v>90</v>
      </c>
    </row>
    <row r="127" ht="42" customHeight="1"/>
    <row r="128" ht="42" customHeight="1"/>
  </sheetData>
  <sheetProtection password="FD80" sheet="1"/>
  <mergeCells count="28">
    <mergeCell ref="A9:D9"/>
    <mergeCell ref="F3:G3"/>
    <mergeCell ref="F4:G4"/>
    <mergeCell ref="F5:G5"/>
    <mergeCell ref="A7:G7"/>
    <mergeCell ref="B8:G8"/>
    <mergeCell ref="A126:D126"/>
    <mergeCell ref="A10:D10"/>
    <mergeCell ref="A11:D11"/>
    <mergeCell ref="A12:D12"/>
    <mergeCell ref="B13:D13"/>
    <mergeCell ref="C14:D14"/>
    <mergeCell ref="C38:D38"/>
    <mergeCell ref="B51:D51"/>
    <mergeCell ref="C52:D52"/>
    <mergeCell ref="A124:D124"/>
    <mergeCell ref="A125:D125"/>
    <mergeCell ref="A122:D122"/>
    <mergeCell ref="A114:D114"/>
    <mergeCell ref="B115:D115"/>
    <mergeCell ref="C116:D116"/>
    <mergeCell ref="A120:D120"/>
    <mergeCell ref="A121:D121"/>
    <mergeCell ref="C70:D70"/>
    <mergeCell ref="C77:D77"/>
    <mergeCell ref="C100:D100"/>
    <mergeCell ref="A123:D123"/>
    <mergeCell ref="C108:D108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2019-07-08T23:49:05Z</dcterms:created>
  <dcterms:modified xsi:type="dcterms:W3CDTF">2019-07-10T07:48:08Z</dcterms:modified>
  <cp:category/>
  <cp:version/>
  <cp:contentType/>
  <cp:contentStatus/>
</cp:coreProperties>
</file>